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<sst xmlns="http://schemas.openxmlformats.org/spreadsheetml/2006/main" count="42" uniqueCount="39">
  <si>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</si>
  <si>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</si>
  <si>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</si>
  <si>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</si>
  <si>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</si>
  <si>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</si>
  <si>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</si>
  <si>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</si>
  <si>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</si>
  <si>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</si>
  <si>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</si>
  <si>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</si>
  <si>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</si>
  <si>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</si>
  <si>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</si>
  <si>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</si>
  <si>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</si>
  <si>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</si>
  <si>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</si>
  <si>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</si>
  <si>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</si>
  <si>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</si>
  <si>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</si>
  <si>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</si>
  <si>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</si>
  <si>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</si>
  <si>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</si>
  <si>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</si>
  <si>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ec.Termegan Liliana</t>
  </si>
  <si>
    <t>Spitalul Orasenesc Pucioasa</t>
  </si>
  <si>
    <t>Spitalul Municipal Moreni</t>
  </si>
  <si>
    <t>ec Sandu Niculina</t>
  </si>
  <si>
    <t xml:space="preserve"> Director general</t>
  </si>
  <si>
    <t>Total suma contractata Aug-Dec 2021</t>
  </si>
  <si>
    <r>
      <t>Lista furnizorilor de analize medicale de laborator din judetul Dambovita si sumele repartizate pentru perioada AUGUST-DECEMBRIE 2021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 urmare Filei de Buget nr. DG 1.949 /28.06.2021, inregistrata la CAS Dambovita la nr. 7.586/29.06.2021
</t>
    </r>
  </si>
  <si>
    <t>30.07.2021</t>
  </si>
  <si>
    <t>jr.Sima Cristina</t>
  </si>
  <si>
    <t>dr.jr.Craciun Cornel</t>
  </si>
  <si>
    <t>Intocmit,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</si>
</sst>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F36" sqref="F36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51" t="s">
        <v>34</v>
      </c>
      <c r="B3" s="52"/>
      <c r="C3" s="52"/>
      <c r="D3" s="52"/>
      <c r="E3" s="52"/>
      <c r="F3" s="52"/>
      <c r="G3" s="52"/>
      <c r="H3" s="52"/>
    </row>
    <row r="4" spans="1:11" ht="28.5" customHeight="1">
      <c r="A4" s="52"/>
      <c r="B4" s="52"/>
      <c r="C4" s="52"/>
      <c r="D4" s="52"/>
      <c r="E4" s="52"/>
      <c r="F4" s="52"/>
      <c r="G4" s="52"/>
      <c r="H4" s="52"/>
      <c r="I4" s="25"/>
      <c r="J4" s="25"/>
      <c r="K4" s="25"/>
    </row>
    <row r="5" spans="1:8" s="12" customFormat="1" ht="18.75" customHeight="1">
      <c r="A5" s="53" t="s">
        <v>0</v>
      </c>
      <c r="B5" s="56" t="s">
        <v>33</v>
      </c>
      <c r="C5" s="37">
        <v>1</v>
      </c>
      <c r="D5" s="39"/>
      <c r="E5" s="37">
        <v>2</v>
      </c>
      <c r="F5" s="38"/>
      <c r="G5" s="38"/>
      <c r="H5" s="39"/>
    </row>
    <row r="6" spans="1:8" s="12" customFormat="1" ht="22.5" customHeight="1">
      <c r="A6" s="54"/>
      <c r="B6" s="57"/>
      <c r="C6" s="40" t="s">
        <v>17</v>
      </c>
      <c r="D6" s="42"/>
      <c r="E6" s="40" t="s">
        <v>16</v>
      </c>
      <c r="F6" s="41"/>
      <c r="G6" s="41"/>
      <c r="H6" s="42"/>
    </row>
    <row r="7" spans="1:8" s="24" customFormat="1" ht="15.75" customHeight="1">
      <c r="A7" s="54"/>
      <c r="B7" s="29"/>
      <c r="C7" s="23"/>
      <c r="D7" s="32">
        <v>0.5</v>
      </c>
      <c r="E7" s="33"/>
      <c r="F7" s="34">
        <v>0.25</v>
      </c>
      <c r="G7" s="35"/>
      <c r="H7" s="36">
        <v>0.25</v>
      </c>
    </row>
    <row r="8" spans="1:8" s="12" customFormat="1" ht="14.25" customHeight="1">
      <c r="A8" s="55"/>
      <c r="B8" s="28">
        <v>1462656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3" t="s">
        <v>19</v>
      </c>
      <c r="F9" s="44"/>
      <c r="G9" s="45" t="s">
        <v>20</v>
      </c>
      <c r="H9" s="46"/>
    </row>
    <row r="10" spans="1:8" s="22" customFormat="1" ht="11.25" customHeight="1">
      <c r="A10" s="20"/>
      <c r="B10" s="16"/>
      <c r="C10" s="21"/>
      <c r="D10" s="21">
        <v>731328</v>
      </c>
      <c r="E10" s="47">
        <v>365664</v>
      </c>
      <c r="F10" s="48"/>
      <c r="G10" s="49">
        <v>365664</v>
      </c>
      <c r="H10" s="50"/>
    </row>
    <row r="11" spans="1:8" ht="12.75">
      <c r="A11" s="2" t="s">
        <v>21</v>
      </c>
      <c r="B11" s="18">
        <f>D11+F11+H11</f>
        <v>194264.90712</v>
      </c>
      <c r="C11" s="5">
        <v>1805</v>
      </c>
      <c r="D11" s="17">
        <f aca="true" t="shared" si="0" ref="D11:D24">C11*$D$26</f>
        <v>137652.15912</v>
      </c>
      <c r="E11" s="10">
        <v>145</v>
      </c>
      <c r="F11" s="19">
        <f aca="true" t="shared" si="1" ref="F11:F24">ROUND($E$26*E11,2)</f>
        <v>32037.03</v>
      </c>
      <c r="G11" s="26">
        <v>628.5</v>
      </c>
      <c r="H11" s="19">
        <f aca="true" t="shared" si="2" ref="H11:H24">ROUND($G$26*G11,3)</f>
        <v>24575.718</v>
      </c>
    </row>
    <row r="12" spans="1:8" ht="12.75">
      <c r="A12" s="2" t="s">
        <v>11</v>
      </c>
      <c r="B12" s="18">
        <f aca="true" t="shared" si="3" ref="B12:B24">D12+F12+H12</f>
        <v>107499.11389168</v>
      </c>
      <c r="C12" s="5">
        <v>708.77</v>
      </c>
      <c r="D12" s="17">
        <f t="shared" si="0"/>
        <v>54051.92289168</v>
      </c>
      <c r="E12" s="10">
        <v>132</v>
      </c>
      <c r="F12" s="19">
        <f t="shared" si="1"/>
        <v>29164.74</v>
      </c>
      <c r="G12" s="26">
        <v>621</v>
      </c>
      <c r="H12" s="19">
        <f t="shared" si="2"/>
        <v>24282.451</v>
      </c>
    </row>
    <row r="13" spans="1:8" ht="14.25" customHeight="1">
      <c r="A13" s="2" t="s">
        <v>26</v>
      </c>
      <c r="B13" s="18">
        <f t="shared" si="3"/>
        <v>154092.10430592002</v>
      </c>
      <c r="C13" s="5">
        <v>1043.88</v>
      </c>
      <c r="D13" s="17">
        <f t="shared" si="0"/>
        <v>79607.94230592</v>
      </c>
      <c r="E13" s="10">
        <v>132</v>
      </c>
      <c r="F13" s="19">
        <f t="shared" si="1"/>
        <v>29164.74</v>
      </c>
      <c r="G13" s="26">
        <v>1159</v>
      </c>
      <c r="H13" s="19">
        <f t="shared" si="2"/>
        <v>45319.422</v>
      </c>
    </row>
    <row r="14" spans="1:8" ht="12.75">
      <c r="A14" s="2" t="s">
        <v>8</v>
      </c>
      <c r="B14" s="18">
        <f>D14+F14+H14</f>
        <v>185446.37033392</v>
      </c>
      <c r="C14" s="5">
        <v>1304.63</v>
      </c>
      <c r="D14" s="17">
        <f t="shared" si="0"/>
        <v>99493.15033392001</v>
      </c>
      <c r="E14" s="10">
        <v>154</v>
      </c>
      <c r="F14" s="19">
        <f t="shared" si="1"/>
        <v>34025.53</v>
      </c>
      <c r="G14" s="26">
        <v>1328</v>
      </c>
      <c r="H14" s="19">
        <f t="shared" si="2"/>
        <v>51927.69</v>
      </c>
    </row>
    <row r="15" spans="1:8" ht="12.75">
      <c r="A15" s="2" t="s">
        <v>7</v>
      </c>
      <c r="B15" s="18">
        <f t="shared" si="3"/>
        <v>81811.84318768</v>
      </c>
      <c r="C15" s="5">
        <v>590.27</v>
      </c>
      <c r="D15" s="17">
        <f t="shared" si="0"/>
        <v>45014.92518768</v>
      </c>
      <c r="E15" s="10">
        <v>100</v>
      </c>
      <c r="F15" s="19">
        <f t="shared" si="1"/>
        <v>22094.5</v>
      </c>
      <c r="G15" s="26">
        <v>376</v>
      </c>
      <c r="H15" s="19">
        <f t="shared" si="2"/>
        <v>14702.418</v>
      </c>
    </row>
    <row r="16" spans="1:8" ht="12.75">
      <c r="A16" s="2" t="s">
        <v>12</v>
      </c>
      <c r="B16" s="18">
        <f t="shared" si="3"/>
        <v>130565.28061648</v>
      </c>
      <c r="C16" s="5">
        <v>695.97</v>
      </c>
      <c r="D16" s="17">
        <f t="shared" si="0"/>
        <v>53075.774616480005</v>
      </c>
      <c r="E16" s="10">
        <v>151</v>
      </c>
      <c r="F16" s="19">
        <f t="shared" si="1"/>
        <v>33362.7</v>
      </c>
      <c r="G16" s="26">
        <v>1128.5</v>
      </c>
      <c r="H16" s="19">
        <f t="shared" si="2"/>
        <v>44126.806</v>
      </c>
    </row>
    <row r="17" spans="1:8" ht="12.75">
      <c r="A17" s="2" t="s">
        <v>9</v>
      </c>
      <c r="B17" s="18">
        <f t="shared" si="3"/>
        <v>63526.33054816</v>
      </c>
      <c r="C17" s="5">
        <v>402.24</v>
      </c>
      <c r="D17" s="17">
        <f t="shared" si="0"/>
        <v>30675.45954816</v>
      </c>
      <c r="E17" s="10">
        <v>64</v>
      </c>
      <c r="F17" s="19">
        <f t="shared" si="1"/>
        <v>14140.48</v>
      </c>
      <c r="G17" s="26">
        <v>478.5</v>
      </c>
      <c r="H17" s="19">
        <f t="shared" si="2"/>
        <v>18710.391</v>
      </c>
    </row>
    <row r="18" spans="1:8" ht="12.75">
      <c r="A18" s="2" t="s">
        <v>14</v>
      </c>
      <c r="B18" s="18">
        <f t="shared" si="3"/>
        <v>63128.96005776</v>
      </c>
      <c r="C18" s="5">
        <v>310.39</v>
      </c>
      <c r="D18" s="17">
        <f t="shared" si="0"/>
        <v>23670.83305776</v>
      </c>
      <c r="E18" s="10">
        <v>117</v>
      </c>
      <c r="F18" s="19">
        <f t="shared" si="1"/>
        <v>25850.57</v>
      </c>
      <c r="G18" s="26">
        <v>348</v>
      </c>
      <c r="H18" s="19">
        <f t="shared" si="2"/>
        <v>13607.557</v>
      </c>
    </row>
    <row r="19" spans="1:8" ht="12.75">
      <c r="A19" s="2" t="s">
        <v>10</v>
      </c>
      <c r="B19" s="18">
        <f t="shared" si="3"/>
        <v>97108.36407840002</v>
      </c>
      <c r="C19" s="5">
        <v>567.6</v>
      </c>
      <c r="D19" s="17">
        <f t="shared" si="0"/>
        <v>43286.075078400005</v>
      </c>
      <c r="E19" s="10">
        <v>116</v>
      </c>
      <c r="F19" s="19">
        <f t="shared" si="1"/>
        <v>25629.62</v>
      </c>
      <c r="G19" s="26">
        <v>721</v>
      </c>
      <c r="H19" s="19">
        <f t="shared" si="2"/>
        <v>28192.669</v>
      </c>
    </row>
    <row r="20" spans="1:8" ht="12.75">
      <c r="A20" s="2" t="s">
        <v>6</v>
      </c>
      <c r="B20" s="18">
        <f t="shared" si="3"/>
        <v>83046.6589504</v>
      </c>
      <c r="C20" s="5">
        <v>438.1</v>
      </c>
      <c r="D20" s="17">
        <f t="shared" si="0"/>
        <v>33410.1999504</v>
      </c>
      <c r="E20" s="10">
        <v>119</v>
      </c>
      <c r="F20" s="19">
        <f t="shared" si="1"/>
        <v>26292.46</v>
      </c>
      <c r="G20" s="26">
        <v>597</v>
      </c>
      <c r="H20" s="19">
        <f t="shared" si="2"/>
        <v>23343.999</v>
      </c>
    </row>
    <row r="21" spans="1:8" ht="12.75">
      <c r="A21" s="2" t="s">
        <v>22</v>
      </c>
      <c r="B21" s="18">
        <f t="shared" si="3"/>
        <v>80765.13183552</v>
      </c>
      <c r="C21" s="5">
        <v>263.28</v>
      </c>
      <c r="D21" s="17">
        <f t="shared" si="0"/>
        <v>20078.14983552</v>
      </c>
      <c r="E21" s="10">
        <v>133</v>
      </c>
      <c r="F21" s="19">
        <f t="shared" si="1"/>
        <v>29385.69</v>
      </c>
      <c r="G21" s="26">
        <v>800.5</v>
      </c>
      <c r="H21" s="19">
        <f t="shared" si="2"/>
        <v>31301.292</v>
      </c>
    </row>
    <row r="22" spans="1:8" ht="12.75">
      <c r="A22" s="2" t="s">
        <v>30</v>
      </c>
      <c r="B22" s="18">
        <f t="shared" si="3"/>
        <v>68637.8047136</v>
      </c>
      <c r="C22" s="5">
        <v>370.4</v>
      </c>
      <c r="D22" s="17">
        <f t="shared" si="0"/>
        <v>28247.2907136</v>
      </c>
      <c r="E22" s="10">
        <v>106</v>
      </c>
      <c r="F22" s="19">
        <f t="shared" si="1"/>
        <v>23420.17</v>
      </c>
      <c r="G22" s="26">
        <v>434</v>
      </c>
      <c r="H22" s="19">
        <f t="shared" si="2"/>
        <v>16970.344</v>
      </c>
    </row>
    <row r="23" spans="1:8" ht="12.75">
      <c r="A23" s="2" t="s">
        <v>25</v>
      </c>
      <c r="B23" s="18">
        <f t="shared" si="3"/>
        <v>70643.0351968</v>
      </c>
      <c r="C23" s="5">
        <v>445.2</v>
      </c>
      <c r="D23" s="17">
        <f t="shared" si="0"/>
        <v>33951.6571968</v>
      </c>
      <c r="E23" s="10">
        <v>102</v>
      </c>
      <c r="F23" s="19">
        <f t="shared" si="1"/>
        <v>22536.39</v>
      </c>
      <c r="G23" s="26">
        <v>362</v>
      </c>
      <c r="H23" s="19">
        <f t="shared" si="2"/>
        <v>14154.988</v>
      </c>
    </row>
    <row r="24" spans="1:8" ht="12.75">
      <c r="A24" s="2" t="s">
        <v>29</v>
      </c>
      <c r="B24" s="18">
        <f t="shared" si="3"/>
        <v>82120.094096</v>
      </c>
      <c r="C24" s="5">
        <v>644</v>
      </c>
      <c r="D24" s="17">
        <f t="shared" si="0"/>
        <v>49112.460096</v>
      </c>
      <c r="E24" s="10">
        <v>84</v>
      </c>
      <c r="F24" s="19">
        <f t="shared" si="1"/>
        <v>18559.38</v>
      </c>
      <c r="G24" s="26">
        <v>369.5</v>
      </c>
      <c r="H24" s="19">
        <f t="shared" si="2"/>
        <v>14448.254</v>
      </c>
    </row>
    <row r="25" spans="1:8" ht="25.5">
      <c r="A25" s="11" t="s">
        <v>5</v>
      </c>
      <c r="B25" s="8">
        <f aca="true" t="shared" si="4" ref="B25:H25">SUM(B11:B24)</f>
        <v>1462655.9989323204</v>
      </c>
      <c r="C25" s="8">
        <f t="shared" si="4"/>
        <v>9589.730000000003</v>
      </c>
      <c r="D25" s="8">
        <f t="shared" si="4"/>
        <v>731327.99993232</v>
      </c>
      <c r="E25" s="8">
        <f t="shared" si="4"/>
        <v>1655</v>
      </c>
      <c r="F25" s="8">
        <f t="shared" si="4"/>
        <v>365664</v>
      </c>
      <c r="G25" s="8">
        <f t="shared" si="4"/>
        <v>9351.5</v>
      </c>
      <c r="H25" s="8">
        <f t="shared" si="4"/>
        <v>365663.99900000007</v>
      </c>
    </row>
    <row r="26" spans="1:8" ht="12.75" customHeight="1">
      <c r="A26" s="2" t="s">
        <v>3</v>
      </c>
      <c r="B26" s="6"/>
      <c r="C26" s="9"/>
      <c r="D26" s="9">
        <f>ROUND(D10/C25,6)</f>
        <v>76.261584</v>
      </c>
      <c r="E26" s="4">
        <f>ROUND(B8*25%/E25,6)</f>
        <v>220.945015</v>
      </c>
      <c r="F26" s="4"/>
      <c r="G26" s="4">
        <f>ROUND(B8*25%/G25,6)</f>
        <v>39.102176</v>
      </c>
      <c r="H26" s="4"/>
    </row>
    <row r="27" spans="1:9" ht="13.5" customHeight="1">
      <c r="A27" s="31"/>
      <c r="B27" s="30"/>
      <c r="C27" s="30"/>
      <c r="D27" s="30"/>
      <c r="E27" s="30"/>
      <c r="F27" s="30"/>
      <c r="G27" s="30"/>
      <c r="H27" s="30"/>
      <c r="I27" s="30"/>
    </row>
    <row r="28" spans="1:8" ht="12.75">
      <c r="A28" s="1" t="s">
        <v>32</v>
      </c>
      <c r="B28" s="1" t="s">
        <v>13</v>
      </c>
      <c r="C28" s="1"/>
      <c r="D28" s="1"/>
      <c r="E28" s="1"/>
      <c r="F28" s="1" t="s">
        <v>18</v>
      </c>
      <c r="G28" s="1"/>
      <c r="H28" s="1"/>
    </row>
    <row r="29" spans="1:8" ht="12.75">
      <c r="A29" s="1" t="s">
        <v>36</v>
      </c>
      <c r="B29" s="1" t="s">
        <v>31</v>
      </c>
      <c r="C29" s="1"/>
      <c r="D29" s="1"/>
      <c r="E29" s="1"/>
      <c r="F29" s="1" t="s">
        <v>37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 t="s">
        <v>23</v>
      </c>
      <c r="C31" s="3"/>
      <c r="D31" s="3"/>
      <c r="H31" s="1"/>
      <c r="J31" s="27"/>
    </row>
    <row r="32" spans="1:10" ht="12.75">
      <c r="A32" s="3"/>
      <c r="B32" s="3" t="s">
        <v>24</v>
      </c>
      <c r="C32" s="3"/>
      <c r="D32" s="3"/>
      <c r="H32" s="27"/>
      <c r="J32" s="27" t="s">
        <v>35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 t="s">
        <v>38</v>
      </c>
      <c r="G34" s="1"/>
      <c r="H34" s="1"/>
    </row>
    <row r="35" spans="1:8" ht="12.75">
      <c r="A35" s="3"/>
      <c r="B35" s="3"/>
      <c r="C35" s="3"/>
      <c r="D35" s="3"/>
      <c r="E35" s="1"/>
      <c r="F35" s="1" t="s">
        <v>28</v>
      </c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2021-08-10T06:36:09Z</cp:lastPrinted>
  <dcterms:created xsi:type="dcterms:W3CDTF">2003-01-21T08:22:40Z</dcterms:created>
  <dcterms:modified xsi:type="dcterms:W3CDTF">2021-08-16T11:19:35Z</dcterms:modified>
  <cp:category/>
  <cp:version/>
  <cp:contentType/>
  <cp:contentStatus/>
</cp:coreProperties>
</file>